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00" yWindow="228" windowWidth="7200" windowHeight="7848" activeTab="1"/>
  </bookViews>
  <sheets>
    <sheet name="Berechnung" sheetId="1" r:id="rId1"/>
    <sheet name="Erläuterungen" sheetId="2" r:id="rId2"/>
  </sheets>
  <definedNames>
    <definedName name="_xlnm.Print_Area" localSheetId="0">Berechnung!$A$1:$G$25</definedName>
    <definedName name="_xlnm.Print_Area" localSheetId="1">Erläuterungen!$A$1:$E$17</definedName>
  </definedNames>
  <calcPr calcId="145621"/>
</workbook>
</file>

<file path=xl/calcChain.xml><?xml version="1.0" encoding="utf-8"?>
<calcChain xmlns="http://schemas.openxmlformats.org/spreadsheetml/2006/main">
  <c r="G9" i="1" l="1"/>
  <c r="G8" i="1"/>
  <c r="G7" i="1"/>
  <c r="G12" i="1" l="1"/>
  <c r="G10" i="1" l="1"/>
  <c r="G5" i="1"/>
  <c r="G4" i="1"/>
  <c r="G3" i="1"/>
  <c r="D13" i="1"/>
  <c r="G13" i="1" l="1"/>
  <c r="F22" i="1" s="1"/>
  <c r="F21" i="1" l="1"/>
  <c r="F23" i="1"/>
  <c r="D17" i="1" l="1"/>
  <c r="D19" i="1" s="1"/>
</calcChain>
</file>

<file path=xl/sharedStrings.xml><?xml version="1.0" encoding="utf-8"?>
<sst xmlns="http://schemas.openxmlformats.org/spreadsheetml/2006/main" count="71" uniqueCount="47">
  <si>
    <t>Bewertungstabelle</t>
  </si>
  <si>
    <t>1.a</t>
  </si>
  <si>
    <t>1.b</t>
  </si>
  <si>
    <t>erzielte Qualität / Pünktklichkeitsgrad im Beobachtungszeitraum 
(Storno, Zusatzbestellung, Lageänderung)</t>
  </si>
  <si>
    <t>1.c</t>
  </si>
  <si>
    <t>Leistung ist in bestehenden Jahresproduktionsplan der RCG integrierbar</t>
  </si>
  <si>
    <t xml:space="preserve"> Beistellung/ Abholung</t>
  </si>
  <si>
    <t>2.a</t>
  </si>
  <si>
    <t>2.b</t>
  </si>
  <si>
    <t>2.c</t>
  </si>
  <si>
    <t>2.d</t>
  </si>
  <si>
    <t>Einhaltung der vereinbarten Bedienzeiten</t>
  </si>
  <si>
    <t>Datenqualität</t>
  </si>
  <si>
    <t xml:space="preserve">Punkte gesamt </t>
  </si>
  <si>
    <t>Bewertungs-
punkte</t>
  </si>
  <si>
    <t xml:space="preserve"> </t>
  </si>
  <si>
    <t>Summe</t>
  </si>
  <si>
    <t>Veröffentlichter LM-Wagensatz</t>
  </si>
  <si>
    <t>90 - 100</t>
  </si>
  <si>
    <t>76  - 89</t>
  </si>
  <si>
    <t>Ermäßigung</t>
  </si>
  <si>
    <t>60 - 75</t>
  </si>
  <si>
    <t>Berechnung</t>
  </si>
  <si>
    <t>Bewertung  Einzelkriterium</t>
  </si>
  <si>
    <t>Bewertung mit ja/nein</t>
  </si>
  <si>
    <t>ja</t>
  </si>
  <si>
    <t>nein</t>
  </si>
  <si>
    <t>Bedienung ist nicht in mehreren Teilen notwendig</t>
  </si>
  <si>
    <t>zusätzliches Freimachen von Gleisanlagen ist nicht notwendig (zB Kranbahn räumen)</t>
  </si>
  <si>
    <t xml:space="preserve"> Bewertungspunkte   </t>
  </si>
  <si>
    <t>reduzierter LM-Wagensatz</t>
  </si>
  <si>
    <t>Die angefragte Leistung muss innerhalb der planmäßigen Einsatzzeiten der RCA Verschubeinheit und ohne Verschiebung bereits geplanter Verschubleistungen abgewickelt werden können.</t>
  </si>
  <si>
    <t xml:space="preserve">Erläuterung Bewertungskriterien </t>
  </si>
  <si>
    <t>erzielte Qualität / Pünktlichkeitsgrad im Beobachtungszeitraum 
(Storno, Zusatzbestellung, Lageänderung)</t>
  </si>
  <si>
    <t>Jahresfahrplan/ Fahrplanintegrierbarkeit</t>
  </si>
  <si>
    <t>Verwendung RCA Abhol-/Beistellauftrag - elektronische Übermittlung von Daten an RCA AM</t>
  </si>
  <si>
    <t>zusätzliches Hinterstellgleis für Zugbildung/-zerlegung ist nicht notwendig</t>
  </si>
  <si>
    <t xml:space="preserve">Jahresbestellung / Integrierbarkeit </t>
  </si>
  <si>
    <r>
      <t xml:space="preserve">Jahresbestellung der </t>
    </r>
    <r>
      <rPr>
        <sz val="10"/>
        <rFont val="Arial"/>
        <family val="2"/>
      </rPr>
      <t>Leistung</t>
    </r>
  </si>
  <si>
    <t>Bestellung einer verbindlichen Leistung (Last-Mile-Service) für den Zeitraum eines Jahres; Änderungen zu den festgelegten Änderungsterminen der ÖBB Infrastruktur AG, SNNB in der jeweils gültigen Fassung sind bekanntzugeben.</t>
  </si>
  <si>
    <r>
      <t>Mindestens 90 % der gefahrenen Züge gemäß Jahresbestellung müssen im Beobachtunsgzeitraum eines Quartals pünktlich am Übernahmeort ankommen. Als pünktlich gelten Züge welche max. 60 min vor bzw 15 min nach der geplanten Ankunftszeit ankommen. Es müssen mindestens 90 % der Züge gemäß Jahresbestellung tatsächlich gefahren werden. Zusatzbestellungen werden nicht in die Pünktlichkeitsstatistik einbezogen. Änderungsbestellungen gelten als verkehrt, zur Angabe der Abweichung ist jedoch die planmäßige Ankunftszeit der Jahresbestellung heranzuziehen. Der Nachweis der Pünktlichkeit obliegt dem Leistungsempfänger durch quartalsweise Vorlage entsprechender</t>
    </r>
    <r>
      <rPr>
        <i/>
        <sz val="10"/>
        <rFont val="Arial"/>
        <family val="2"/>
      </rPr>
      <t xml:space="preserve"> Auszüge aus ARAMIS</t>
    </r>
    <r>
      <rPr>
        <sz val="10"/>
        <rFont val="Arial"/>
        <family val="2"/>
      </rPr>
      <t xml:space="preserve"> der ÖBB Infrastruktur AG oder alternativ durch Beauftragung der ÖBB Infrastruktur zur Übermittlung eines monatlichen Auszugs der Daten an RCA (Lastmile@railcargo.com), welche bis spätestens einem Monat nach Ablauf des jeweiligen Monats an RCA zu übermitteln sind. </t>
    </r>
  </si>
  <si>
    <r>
      <t>Es müssen mindestens 90 % der gefahrenen Wageneinheiten gemäß Jahresbestellung</t>
    </r>
    <r>
      <rPr>
        <sz val="10"/>
        <color rgb="FFFF0000"/>
        <rFont val="Arial"/>
        <family val="2"/>
      </rPr>
      <t xml:space="preserve"> </t>
    </r>
    <r>
      <rPr>
        <sz val="10"/>
        <rFont val="Arial"/>
        <family val="2"/>
      </rPr>
      <t>in einem "Zug" beigestellt oder abgeholt werden können.</t>
    </r>
  </si>
  <si>
    <t>Es müssen mindestens 90 % der gefahrenen Wageneinheiten gemäß Jahresbestellung unmittelbar auf ein Betriebsgleis zur Übernahme durch den Leistungsempfänger bereitgestellt werden können.</t>
  </si>
  <si>
    <t>Es müssen mindestens 90 % der gefahrenen Wageneinheiten gemäß Jahresbestellung ohne zusätzliche Manipulation in einem "Zug" beigestellt oder abgeholt werden können.</t>
  </si>
  <si>
    <t>Es müssen mindestens 90 % der gefahrenen Wageneinheiten gemäß Jahresbestellung zur vereinbarten Bedienzeit beigestellt oder abgeholt werden können.</t>
  </si>
  <si>
    <t>Jahresbestellung der Leistung</t>
  </si>
  <si>
    <t xml:space="preserve">Der Auftrag zur Beistellung/Abholung sowie die erforderlichen Daten (Anzahl Wagen, Wagenzuglänge, Wagenzuggewicht, ggf. Verschubeischränkungen) müssen mind. zwei Stunden vor Leistungsbeginn mittels des RCA Abhol-/Beistellauftrages (abrufbar unter https://www.railcargo.com/de/oesterreich/agb-vertragsgrundlagen) elektronisch an RCA übermittelt werden. Meldungen über Stornierungen bzw. Zusatz- und Änderungsbestellungen sind ebenfalls elektronisch an RCA zu übermitteln.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</si>
</sst>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6" x14ac:knownFonts="1">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sz val="10"/>
      <name val="Arial"/>
      <family val="2"/>
    </font>
    <font>
      <sz val="10"/>
      <color theme="0"/>
      <name val="Arial"/>
      <family val="2"/>
    </font>
    <font>
      <b/>
      <i/>
      <sz val="11"/>
      <color theme="0"/>
      <name val="Arial"/>
      <family val="2"/>
    </font>
    <font>
      <i/>
      <sz val="10"/>
      <color theme="1"/>
      <name val="Arial"/>
      <family val="2"/>
    </font>
    <font>
      <sz val="11"/>
      <name val="Arial"/>
      <family val="2"/>
    </font>
    <font>
      <i/>
      <sz val="10"/>
      <name val="Arial"/>
      <family val="2"/>
    </font>
    <font>
      <i/>
      <sz val="8"/>
      <color theme="1"/>
      <name val="Arial"/>
      <family val="2"/>
    </font>
    <font>
      <b/>
      <i/>
      <sz val="8"/>
      <color theme="1"/>
      <name val="Arial"/>
      <family val="2"/>
    </font>
    <font>
      <sz val="10"/>
      <color rgb="FFFF0000"/>
      <name val="Arial"/>
      <family val="2"/>
    </font>
    <font>
      <b/>
      <sz val="10"/>
      <name val="Arial"/>
      <family val="2"/>
    </font>
  </fonts>
  <fills count="11">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rgb="FFE2002E"/>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00B05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43">
    <border>
      <left/>
      <right/>
      <top/>
      <bottom/>
      <diagonal/>
    </border>
    <border>
      <left/>
      <right/>
      <top style="thin">
        <color theme="0" tint="-0.249977111117893"/>
      </top>
      <bottom/>
      <diagonal/>
    </border>
    <border>
      <left/>
      <right style="thick">
        <color theme="0" tint="-0.249977111117893"/>
      </right>
      <top/>
      <bottom/>
      <diagonal/>
    </border>
    <border>
      <left style="thick">
        <color theme="0" tint="-0.249977111117893"/>
      </left>
      <right/>
      <top/>
      <bottom/>
      <diagonal/>
    </border>
    <border>
      <left/>
      <right/>
      <top/>
      <bottom style="thin">
        <color theme="0" tint="-0.249977111117893"/>
      </bottom>
      <diagonal/>
    </border>
    <border>
      <left/>
      <right style="thick">
        <color theme="0" tint="-0.249977111117893"/>
      </right>
      <top/>
      <bottom style="thin">
        <color theme="0" tint="-0.249977111117893"/>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right/>
      <top style="thin">
        <color theme="0" tint="-0.249977111117893"/>
      </top>
      <bottom style="thin">
        <color theme="0" tint="-0.249977111117893"/>
      </bottom>
      <diagonal/>
    </border>
    <border>
      <left/>
      <right style="thick">
        <color theme="0" tint="-0.249977111117893"/>
      </right>
      <top style="thin">
        <color theme="0" tint="-0.249977111117893"/>
      </top>
      <bottom style="thin">
        <color theme="0" tint="-0.249977111117893"/>
      </bottom>
      <diagonal/>
    </border>
    <border>
      <left style="thick">
        <color theme="0" tint="-0.249977111117893"/>
      </left>
      <right/>
      <top/>
      <bottom style="thick">
        <color theme="0" tint="-0.249977111117893"/>
      </bottom>
      <diagonal/>
    </border>
    <border>
      <left/>
      <right/>
      <top/>
      <bottom style="thick">
        <color theme="0" tint="-0.249977111117893"/>
      </bottom>
      <diagonal/>
    </border>
    <border>
      <left/>
      <right style="thick">
        <color theme="0" tint="-0.249977111117893"/>
      </right>
      <top/>
      <bottom style="thick">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medium">
        <color theme="0" tint="-0.249977111117893"/>
      </left>
      <right/>
      <top style="thin">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style="medium">
        <color theme="0" tint="-0.249977111117893"/>
      </left>
      <right/>
      <top/>
      <bottom style="thin">
        <color theme="0" tint="-0.249977111117893"/>
      </bottom>
      <diagonal/>
    </border>
    <border>
      <left/>
      <right style="medium">
        <color theme="0" tint="-0.249977111117893"/>
      </right>
      <top/>
      <bottom style="thin">
        <color theme="0" tint="-0.249977111117893"/>
      </bottom>
      <diagonal/>
    </border>
    <border>
      <left/>
      <right/>
      <top/>
      <bottom style="double">
        <color theme="0" tint="-0.249977111117893"/>
      </bottom>
      <diagonal/>
    </border>
    <border>
      <left style="medium">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bottom/>
      <diagonal/>
    </border>
    <border>
      <left style="thin">
        <color theme="0" tint="-0.249977111117893"/>
      </left>
      <right style="medium">
        <color theme="0" tint="-0.249977111117893"/>
      </right>
      <top/>
      <bottom style="medium">
        <color theme="0" tint="-0.249977111117893"/>
      </bottom>
      <diagonal/>
    </border>
    <border>
      <left/>
      <right style="thick">
        <color theme="0" tint="-0.249977111117893"/>
      </right>
      <top style="thick">
        <color theme="0" tint="-0.249977111117893"/>
      </top>
      <bottom style="thick">
        <color theme="0" tint="-0.249977111117893"/>
      </bottom>
      <diagonal/>
    </border>
    <border>
      <left/>
      <right/>
      <top style="thick">
        <color theme="0" tint="-0.249977111117893"/>
      </top>
      <bottom style="thick">
        <color theme="0" tint="-0.249977111117893"/>
      </bottom>
      <diagonal/>
    </border>
    <border>
      <left style="thick">
        <color theme="0" tint="-0.249977111117893"/>
      </left>
      <right/>
      <top style="thick">
        <color theme="0" tint="-0.249977111117893"/>
      </top>
      <bottom style="thick">
        <color theme="0" tint="-0.249977111117893"/>
      </bottom>
      <diagonal/>
    </border>
    <border>
      <left style="thick">
        <color theme="0" tint="-0.249977111117893"/>
      </left>
      <right/>
      <top/>
      <bottom style="medium">
        <color theme="0" tint="-0.249977111117893"/>
      </bottom>
      <diagonal/>
    </border>
    <border>
      <left/>
      <right/>
      <top/>
      <bottom style="medium">
        <color theme="0" tint="-0.249977111117893"/>
      </bottom>
      <diagonal/>
    </border>
    <border>
      <left/>
      <right style="thick">
        <color theme="0" tint="-0.249977111117893"/>
      </right>
      <top/>
      <bottom style="medium">
        <color theme="0" tint="-0.249977111117893"/>
      </bottom>
      <diagonal/>
    </border>
    <border>
      <left/>
      <right/>
      <top style="thin">
        <color theme="0" tint="-0.249977111117893"/>
      </top>
      <bottom style="medium">
        <color theme="0" tint="-0.249977111117893"/>
      </bottom>
      <diagonal/>
    </border>
    <border>
      <left/>
      <right style="thick">
        <color theme="0" tint="-0.249977111117893"/>
      </right>
      <top style="thin">
        <color theme="0" tint="-0.249977111117893"/>
      </top>
      <bottom style="medium">
        <color theme="0" tint="-0.249977111117893"/>
      </bottom>
      <diagonal/>
    </border>
  </borders>
  <cellStyleXfs count="1">
    <xf numFmtId="0" fontId="0" fillId="0" borderId="0"/>
  </cellStyleXfs>
  <cellXfs count="112">
    <xf numFmtId="0" fontId="0" fillId="0" borderId="0" xfId="0"/>
    <xf numFmtId="0" fontId="0" fillId="0" borderId="0" xfId="0" applyProtection="1">
      <protection locked="0"/>
    </xf>
    <xf numFmtId="0" fontId="0" fillId="0" borderId="0" xfId="0" applyBorder="1" applyProtection="1">
      <protection locked="0"/>
    </xf>
    <xf numFmtId="0" fontId="0" fillId="0" borderId="0" xfId="0" applyProtection="1"/>
    <xf numFmtId="0" fontId="0" fillId="0" borderId="0" xfId="0" applyBorder="1" applyAlignment="1" applyProtection="1">
      <alignment horizontal="center"/>
      <protection locked="0"/>
    </xf>
    <xf numFmtId="0" fontId="0" fillId="0" borderId="0" xfId="0" applyAlignment="1" applyProtection="1">
      <alignment horizontal="right" vertical="center"/>
      <protection locked="0"/>
    </xf>
    <xf numFmtId="0" fontId="0" fillId="0" borderId="0" xfId="0" applyAlignment="1" applyProtection="1">
      <alignment horizontal="center"/>
      <protection locked="0"/>
    </xf>
    <xf numFmtId="0" fontId="0" fillId="0" borderId="0" xfId="0" applyBorder="1" applyAlignment="1" applyProtection="1">
      <alignment horizontal="right"/>
      <protection locked="0"/>
    </xf>
    <xf numFmtId="0" fontId="0" fillId="0" borderId="14" xfId="0" applyBorder="1" applyAlignment="1" applyProtection="1">
      <alignment horizontal="right"/>
      <protection locked="0"/>
    </xf>
    <xf numFmtId="0" fontId="0" fillId="0" borderId="0" xfId="0" applyFill="1" applyBorder="1" applyAlignment="1" applyProtection="1">
      <alignment horizontal="right"/>
      <protection locked="0"/>
    </xf>
    <xf numFmtId="0" fontId="4" fillId="3" borderId="1" xfId="0" applyFont="1" applyFill="1" applyBorder="1" applyProtection="1">
      <protection locked="0"/>
    </xf>
    <xf numFmtId="0" fontId="5" fillId="3" borderId="1" xfId="0" applyFont="1" applyFill="1" applyBorder="1" applyProtection="1">
      <protection locked="0"/>
    </xf>
    <xf numFmtId="0" fontId="5" fillId="3" borderId="2" xfId="0" applyFont="1" applyFill="1" applyBorder="1" applyProtection="1">
      <protection locked="0"/>
    </xf>
    <xf numFmtId="0" fontId="5" fillId="3" borderId="3" xfId="0" applyFont="1" applyFill="1" applyBorder="1" applyAlignment="1" applyProtection="1">
      <alignment horizontal="center"/>
      <protection locked="0"/>
    </xf>
    <xf numFmtId="0" fontId="5" fillId="3" borderId="0" xfId="0" applyFont="1" applyFill="1" applyBorder="1" applyAlignment="1" applyProtection="1">
      <alignment horizontal="right" vertical="center"/>
      <protection locked="0"/>
    </xf>
    <xf numFmtId="0" fontId="5" fillId="3" borderId="4" xfId="0" applyFont="1" applyFill="1" applyBorder="1" applyAlignment="1" applyProtection="1">
      <alignment vertical="center"/>
      <protection locked="0"/>
    </xf>
    <xf numFmtId="0" fontId="5" fillId="3" borderId="4" xfId="0" applyFont="1" applyFill="1" applyBorder="1" applyAlignment="1" applyProtection="1">
      <alignment horizontal="right" vertical="center"/>
      <protection locked="0"/>
    </xf>
    <xf numFmtId="0" fontId="6" fillId="3" borderId="4" xfId="0" applyFont="1" applyFill="1" applyBorder="1" applyAlignment="1" applyProtection="1">
      <alignment vertical="center" wrapText="1"/>
      <protection locked="0"/>
    </xf>
    <xf numFmtId="0" fontId="5" fillId="3" borderId="6" xfId="0" applyFont="1" applyFill="1" applyBorder="1" applyAlignment="1" applyProtection="1">
      <alignment horizontal="right" vertical="center"/>
      <protection locked="0"/>
    </xf>
    <xf numFmtId="0" fontId="5" fillId="3" borderId="7" xfId="0" applyFont="1" applyFill="1" applyBorder="1" applyAlignment="1" applyProtection="1">
      <alignment horizontal="right" vertical="center"/>
      <protection locked="0"/>
    </xf>
    <xf numFmtId="0" fontId="5" fillId="3" borderId="8" xfId="0" applyFont="1" applyFill="1" applyBorder="1" applyAlignment="1" applyProtection="1">
      <alignment vertical="center"/>
      <protection locked="0"/>
    </xf>
    <xf numFmtId="0" fontId="5" fillId="3" borderId="0" xfId="0" applyFont="1" applyFill="1" applyBorder="1" applyProtection="1">
      <protection locked="0"/>
    </xf>
    <xf numFmtId="0" fontId="5" fillId="3" borderId="10" xfId="0" applyFont="1" applyFill="1" applyBorder="1" applyAlignment="1" applyProtection="1">
      <alignment horizontal="center"/>
      <protection locked="0"/>
    </xf>
    <xf numFmtId="0" fontId="5" fillId="3" borderId="11" xfId="0" applyFont="1" applyFill="1" applyBorder="1" applyProtection="1">
      <protection locked="0"/>
    </xf>
    <xf numFmtId="0" fontId="5" fillId="3" borderId="11" xfId="0" applyFont="1" applyFill="1" applyBorder="1" applyAlignment="1" applyProtection="1">
      <alignment vertical="center"/>
      <protection locked="0"/>
    </xf>
    <xf numFmtId="0" fontId="5" fillId="0" borderId="0" xfId="0" applyFont="1" applyBorder="1" applyProtection="1">
      <protection locked="0"/>
    </xf>
    <xf numFmtId="0" fontId="5" fillId="0" borderId="0" xfId="0" applyFont="1" applyProtection="1"/>
    <xf numFmtId="0" fontId="5" fillId="0" borderId="0" xfId="0" applyFont="1" applyBorder="1" applyAlignment="1" applyProtection="1">
      <alignment horizontal="center"/>
      <protection locked="0"/>
    </xf>
    <xf numFmtId="0" fontId="5" fillId="0" borderId="0" xfId="0" applyFont="1" applyFill="1" applyBorder="1" applyAlignment="1" applyProtection="1">
      <alignment horizontal="right"/>
      <protection locked="0"/>
    </xf>
    <xf numFmtId="0" fontId="1" fillId="2" borderId="15"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protection locked="0"/>
    </xf>
    <xf numFmtId="0" fontId="1" fillId="5" borderId="24" xfId="0" applyFont="1" applyFill="1" applyBorder="1" applyAlignment="1" applyProtection="1">
      <alignment vertical="center"/>
      <protection locked="0"/>
    </xf>
    <xf numFmtId="0" fontId="0" fillId="5" borderId="25" xfId="0" applyFill="1" applyBorder="1" applyProtection="1">
      <protection locked="0"/>
    </xf>
    <xf numFmtId="0" fontId="8" fillId="5" borderId="24" xfId="0" applyFont="1" applyFill="1" applyBorder="1" applyAlignment="1" applyProtection="1">
      <alignment horizontal="center" vertical="center"/>
      <protection locked="0"/>
    </xf>
    <xf numFmtId="0" fontId="1" fillId="5" borderId="24" xfId="0" applyFont="1" applyFill="1" applyBorder="1" applyAlignment="1" applyProtection="1">
      <alignment horizontal="center" vertical="center"/>
      <protection locked="0"/>
    </xf>
    <xf numFmtId="0" fontId="1" fillId="5" borderId="26" xfId="0" applyFont="1" applyFill="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19" xfId="0" applyBorder="1" applyAlignment="1" applyProtection="1">
      <alignment horizontal="center"/>
      <protection locked="0"/>
    </xf>
    <xf numFmtId="164" fontId="3" fillId="7" borderId="14" xfId="0" applyNumberFormat="1" applyFont="1" applyFill="1" applyBorder="1" applyProtection="1">
      <protection locked="0"/>
    </xf>
    <xf numFmtId="0" fontId="0" fillId="0" borderId="29" xfId="0" applyBorder="1" applyAlignment="1" applyProtection="1">
      <alignment horizontal="center"/>
      <protection locked="0"/>
    </xf>
    <xf numFmtId="0" fontId="2" fillId="0" borderId="0" xfId="0" applyFont="1" applyFill="1" applyBorder="1" applyAlignment="1" applyProtection="1">
      <alignment horizontal="right"/>
      <protection locked="0"/>
    </xf>
    <xf numFmtId="164" fontId="2" fillId="8" borderId="13" xfId="0" applyNumberFormat="1" applyFont="1" applyFill="1" applyBorder="1" applyProtection="1">
      <protection locked="0"/>
    </xf>
    <xf numFmtId="0" fontId="1" fillId="2" borderId="0" xfId="0" applyFont="1" applyFill="1" applyBorder="1" applyAlignment="1" applyProtection="1">
      <alignment horizontal="center" vertical="center" wrapText="1"/>
      <protection locked="0"/>
    </xf>
    <xf numFmtId="0" fontId="0" fillId="0" borderId="0" xfId="0" applyFont="1" applyProtection="1">
      <protection locked="0"/>
    </xf>
    <xf numFmtId="0" fontId="4" fillId="3" borderId="17"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5" fillId="3" borderId="0" xfId="0" applyFont="1" applyFill="1"/>
    <xf numFmtId="0" fontId="5" fillId="3" borderId="19" xfId="0" applyFont="1" applyFill="1" applyBorder="1" applyAlignment="1" applyProtection="1">
      <alignment horizontal="center"/>
      <protection locked="0"/>
    </xf>
    <xf numFmtId="0" fontId="5" fillId="3" borderId="6" xfId="0" applyFont="1" applyFill="1" applyBorder="1" applyAlignment="1" applyProtection="1">
      <alignment horizontal="right" vertical="top"/>
      <protection locked="0"/>
    </xf>
    <xf numFmtId="0" fontId="5" fillId="3" borderId="6" xfId="0" applyFont="1" applyFill="1" applyBorder="1" applyProtection="1">
      <protection locked="0"/>
    </xf>
    <xf numFmtId="0" fontId="6" fillId="3" borderId="6" xfId="0" applyFont="1" applyFill="1" applyBorder="1" applyAlignment="1" applyProtection="1">
      <alignment wrapText="1"/>
      <protection locked="0"/>
    </xf>
    <xf numFmtId="0" fontId="5" fillId="3" borderId="20" xfId="0" applyFont="1" applyFill="1" applyBorder="1" applyAlignment="1" applyProtection="1">
      <alignment horizontal="center"/>
      <protection locked="0"/>
    </xf>
    <xf numFmtId="0" fontId="5" fillId="3" borderId="4" xfId="0" applyFont="1" applyFill="1" applyBorder="1" applyAlignment="1" applyProtection="1">
      <alignment horizontal="right" vertical="top"/>
      <protection locked="0"/>
    </xf>
    <xf numFmtId="0" fontId="5" fillId="3" borderId="4" xfId="0" applyFont="1" applyFill="1" applyBorder="1" applyProtection="1">
      <protection locked="0"/>
    </xf>
    <xf numFmtId="0" fontId="9" fillId="3" borderId="4" xfId="0" applyFont="1" applyFill="1" applyBorder="1" applyAlignment="1" applyProtection="1">
      <alignment horizontal="center"/>
      <protection locked="0"/>
    </xf>
    <xf numFmtId="0" fontId="5" fillId="3" borderId="6" xfId="0" applyFont="1" applyFill="1" applyBorder="1" applyAlignment="1" applyProtection="1">
      <alignment horizontal="right"/>
      <protection locked="0"/>
    </xf>
    <xf numFmtId="0" fontId="5" fillId="3" borderId="7" xfId="0" applyFont="1" applyFill="1" applyBorder="1" applyAlignment="1" applyProtection="1">
      <alignment horizontal="right"/>
      <protection locked="0"/>
    </xf>
    <xf numFmtId="0" fontId="5" fillId="3" borderId="7" xfId="0" applyFont="1" applyFill="1" applyBorder="1" applyProtection="1">
      <protection locked="0"/>
    </xf>
    <xf numFmtId="0" fontId="5" fillId="3" borderId="4" xfId="0" applyFont="1" applyFill="1" applyBorder="1" applyAlignment="1" applyProtection="1">
      <alignment horizontal="right"/>
      <protection locked="0"/>
    </xf>
    <xf numFmtId="0" fontId="5" fillId="3" borderId="0" xfId="0" applyFont="1" applyFill="1" applyProtection="1"/>
    <xf numFmtId="0" fontId="9" fillId="3" borderId="22" xfId="0" applyFont="1" applyFill="1" applyBorder="1" applyAlignment="1" applyProtection="1">
      <alignment horizontal="center"/>
      <protection locked="0"/>
    </xf>
    <xf numFmtId="0" fontId="0" fillId="3" borderId="18" xfId="0" applyFill="1" applyBorder="1" applyAlignment="1" applyProtection="1">
      <alignment horizontal="right" vertical="center"/>
      <protection locked="0"/>
    </xf>
    <xf numFmtId="0" fontId="0" fillId="3" borderId="21" xfId="0" applyFill="1" applyBorder="1" applyAlignment="1" applyProtection="1">
      <alignment horizontal="center" vertical="center"/>
      <protection locked="0"/>
    </xf>
    <xf numFmtId="0" fontId="5" fillId="3" borderId="4" xfId="0" applyFont="1" applyFill="1" applyBorder="1"/>
    <xf numFmtId="0" fontId="9" fillId="3" borderId="8" xfId="0" applyFont="1" applyFill="1" applyBorder="1" applyAlignment="1" applyProtection="1">
      <alignment horizontal="center" vertical="center"/>
      <protection locked="0"/>
    </xf>
    <xf numFmtId="0" fontId="5" fillId="3" borderId="8" xfId="0" applyFont="1" applyFill="1" applyBorder="1"/>
    <xf numFmtId="0" fontId="0" fillId="3" borderId="30" xfId="0" applyFill="1" applyBorder="1" applyAlignment="1" applyProtection="1">
      <alignment horizontal="center" vertical="center"/>
      <protection locked="0"/>
    </xf>
    <xf numFmtId="0" fontId="9" fillId="3" borderId="0" xfId="0" applyFont="1" applyFill="1" applyBorder="1" applyAlignment="1" applyProtection="1">
      <alignment horizontal="center"/>
      <protection locked="0"/>
    </xf>
    <xf numFmtId="0" fontId="0" fillId="3" borderId="28" xfId="0" applyFill="1" applyBorder="1" applyAlignment="1" applyProtection="1">
      <alignment horizontal="center" vertical="center"/>
      <protection locked="0"/>
    </xf>
    <xf numFmtId="0" fontId="9" fillId="3" borderId="8" xfId="0"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0" borderId="0" xfId="0" applyFont="1" applyProtection="1">
      <protection hidden="1"/>
    </xf>
    <xf numFmtId="164" fontId="10" fillId="9" borderId="13" xfId="0" applyNumberFormat="1" applyFont="1" applyFill="1" applyBorder="1" applyProtection="1">
      <protection locked="0"/>
    </xf>
    <xf numFmtId="0" fontId="5" fillId="0" borderId="0" xfId="0" applyFont="1" applyBorder="1" applyAlignment="1" applyProtection="1">
      <alignment wrapText="1"/>
      <protection locked="0"/>
    </xf>
    <xf numFmtId="164" fontId="7" fillId="0" borderId="0" xfId="0" applyNumberFormat="1" applyFont="1" applyFill="1" applyBorder="1" applyProtection="1">
      <protection locked="0"/>
    </xf>
    <xf numFmtId="0" fontId="5" fillId="0" borderId="0" xfId="0" applyFont="1" applyFill="1" applyBorder="1" applyAlignment="1" applyProtection="1">
      <alignment horizontal="right" vertical="center"/>
      <protection locked="0"/>
    </xf>
    <xf numFmtId="0" fontId="5" fillId="0" borderId="0" xfId="0" applyFont="1" applyBorder="1" applyAlignment="1" applyProtection="1">
      <alignment horizontal="right"/>
      <protection locked="0"/>
    </xf>
    <xf numFmtId="0" fontId="0" fillId="0" borderId="0" xfId="0" applyBorder="1"/>
    <xf numFmtId="164" fontId="4" fillId="0" borderId="0" xfId="0" applyNumberFormat="1" applyFont="1" applyFill="1" applyBorder="1" applyProtection="1">
      <protection locked="0"/>
    </xf>
    <xf numFmtId="0" fontId="3" fillId="6" borderId="27" xfId="0" applyFont="1" applyFill="1" applyBorder="1" applyAlignment="1" applyProtection="1">
      <alignment horizontal="center"/>
      <protection locked="0"/>
    </xf>
    <xf numFmtId="0" fontId="3" fillId="6" borderId="32" xfId="0" applyFont="1" applyFill="1" applyBorder="1" applyAlignment="1" applyProtection="1">
      <alignment horizontal="center"/>
      <protection locked="0"/>
    </xf>
    <xf numFmtId="9" fontId="0" fillId="0" borderId="33" xfId="0" applyNumberFormat="1" applyBorder="1" applyAlignment="1" applyProtection="1">
      <alignment horizontal="center"/>
      <protection locked="0"/>
    </xf>
    <xf numFmtId="9" fontId="0" fillId="0" borderId="34" xfId="0" applyNumberFormat="1" applyBorder="1" applyAlignment="1" applyProtection="1">
      <alignment horizontal="center"/>
      <protection locked="0"/>
    </xf>
    <xf numFmtId="0" fontId="6" fillId="3" borderId="5"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3" fillId="3" borderId="0" xfId="0" applyFont="1" applyFill="1"/>
    <xf numFmtId="0" fontId="3" fillId="3" borderId="31" xfId="0" applyFont="1" applyFill="1" applyBorder="1" applyAlignment="1" applyProtection="1">
      <alignment horizontal="right" vertical="center"/>
      <protection locked="0"/>
    </xf>
    <xf numFmtId="0" fontId="4" fillId="3" borderId="3" xfId="0" applyFont="1" applyFill="1" applyBorder="1" applyAlignment="1" applyProtection="1">
      <alignment horizontal="center"/>
      <protection locked="0"/>
    </xf>
    <xf numFmtId="0" fontId="4" fillId="3" borderId="0" xfId="0" applyFont="1" applyFill="1" applyBorder="1" applyProtection="1">
      <protection locked="0"/>
    </xf>
    <xf numFmtId="0" fontId="5" fillId="3" borderId="2" xfId="0" applyFont="1" applyFill="1" applyBorder="1" applyAlignment="1" applyProtection="1">
      <alignment horizontal="left" vertical="center"/>
    </xf>
    <xf numFmtId="0" fontId="10" fillId="0" borderId="0" xfId="0" applyFont="1"/>
    <xf numFmtId="0" fontId="3" fillId="0" borderId="0" xfId="0" applyFont="1" applyProtection="1">
      <protection locked="0"/>
    </xf>
    <xf numFmtId="0" fontId="3" fillId="0" borderId="0" xfId="0" applyFont="1" applyAlignment="1" applyProtection="1">
      <alignment horizontal="right" vertical="center"/>
      <protection locked="0"/>
    </xf>
    <xf numFmtId="0" fontId="3" fillId="0" borderId="0" xfId="0" applyFont="1"/>
    <xf numFmtId="0" fontId="12" fillId="0" borderId="0" xfId="0" applyFont="1" applyBorder="1" applyProtection="1">
      <protection locked="0"/>
    </xf>
    <xf numFmtId="0" fontId="12" fillId="0" borderId="0" xfId="0" applyFont="1" applyFill="1" applyBorder="1" applyProtection="1">
      <protection locked="0"/>
    </xf>
    <xf numFmtId="0" fontId="13" fillId="0" borderId="0" xfId="0" applyFont="1" applyFill="1" applyBorder="1" applyProtection="1">
      <protection locked="0"/>
    </xf>
    <xf numFmtId="0" fontId="5" fillId="3" borderId="38" xfId="0" applyFont="1" applyFill="1" applyBorder="1" applyAlignment="1" applyProtection="1">
      <alignment horizontal="center"/>
      <protection locked="0"/>
    </xf>
    <xf numFmtId="0" fontId="5" fillId="3" borderId="39" xfId="0" applyFont="1" applyFill="1" applyBorder="1" applyAlignment="1" applyProtection="1">
      <alignment horizontal="right" vertical="center"/>
      <protection locked="0"/>
    </xf>
    <xf numFmtId="0" fontId="5" fillId="3" borderId="39" xfId="0" applyFont="1" applyFill="1" applyBorder="1" applyAlignment="1" applyProtection="1">
      <alignment vertical="center"/>
      <protection locked="0"/>
    </xf>
    <xf numFmtId="0" fontId="6" fillId="3" borderId="40" xfId="0" applyFont="1" applyFill="1" applyBorder="1" applyAlignment="1" applyProtection="1">
      <alignment horizontal="left" vertical="center" wrapText="1"/>
      <protection locked="0"/>
    </xf>
    <xf numFmtId="0" fontId="5" fillId="3" borderId="41" xfId="0" applyFont="1" applyFill="1" applyBorder="1" applyAlignment="1" applyProtection="1">
      <alignment vertical="center"/>
      <protection locked="0"/>
    </xf>
    <xf numFmtId="0" fontId="6" fillId="3" borderId="42" xfId="0" applyFont="1" applyFill="1" applyBorder="1" applyAlignment="1" applyProtection="1">
      <alignment horizontal="left" vertical="center" wrapText="1"/>
      <protection locked="0"/>
    </xf>
    <xf numFmtId="0" fontId="15" fillId="3" borderId="0" xfId="0" applyFont="1" applyFill="1" applyBorder="1" applyProtection="1">
      <protection locked="0"/>
    </xf>
    <xf numFmtId="0" fontId="6" fillId="3" borderId="6" xfId="0" applyFont="1" applyFill="1" applyBorder="1" applyAlignment="1" applyProtection="1">
      <alignment horizontal="left" vertical="center"/>
      <protection locked="0"/>
    </xf>
    <xf numFmtId="0" fontId="3" fillId="10" borderId="0" xfId="0" applyFont="1" applyFill="1" applyBorder="1" applyAlignment="1" applyProtection="1">
      <alignment horizontal="center"/>
      <protection hidden="1"/>
    </xf>
    <xf numFmtId="0" fontId="1" fillId="2" borderId="16"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cellXfs>
  <cellStyles count="1">
    <cellStyle name="Standard" xfId="0" builtinId="0"/>
  </cellStyles>
  <dxfs count="24">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
      <font>
        <b val="0"/>
        <i/>
        <color theme="1" tint="0.499984740745262"/>
      </font>
      <fill>
        <patternFill>
          <bgColor theme="2"/>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pageSetUpPr fitToPage="1"/>
  </sheetPr>
  <dimension ref="A1:T25"/>
  <sheetViews>
    <sheetView showGridLines="0" zoomScaleNormal="100" workbookViewId="0">
      <selection activeCell="C2" sqref="C2"/>
    </sheetView>
  </sheetViews>
  <sheetFormatPr baseColWidth="10" defaultRowHeight="13.8" x14ac:dyDescent="0.25"/>
  <cols>
    <col min="1" max="2" width="5" customWidth="1"/>
    <col min="3" max="3" width="72.69921875" customWidth="1"/>
    <col min="4" max="4" width="11.59765625" customWidth="1"/>
    <col min="5" max="5" width="5.59765625" customWidth="1"/>
    <col min="6" max="6" width="21.69921875" customWidth="1"/>
    <col min="7" max="7" width="14.59765625" customWidth="1"/>
  </cols>
  <sheetData>
    <row r="1" spans="1:20" ht="30.75" thickBot="1" x14ac:dyDescent="0.25">
      <c r="A1" s="29"/>
      <c r="B1" s="108" t="s">
        <v>0</v>
      </c>
      <c r="C1" s="108"/>
      <c r="D1" s="30" t="s">
        <v>13</v>
      </c>
      <c r="E1" s="43"/>
      <c r="F1" s="43" t="s">
        <v>23</v>
      </c>
      <c r="G1" s="43" t="s">
        <v>14</v>
      </c>
    </row>
    <row r="2" spans="1:20" ht="24" customHeight="1" x14ac:dyDescent="0.2">
      <c r="A2" s="45">
        <v>1</v>
      </c>
      <c r="B2" s="10" t="s">
        <v>34</v>
      </c>
      <c r="C2" s="11"/>
      <c r="D2" s="46"/>
      <c r="E2" s="47"/>
      <c r="F2" s="47"/>
      <c r="G2" s="62"/>
    </row>
    <row r="3" spans="1:20" ht="14.25" x14ac:dyDescent="0.2">
      <c r="A3" s="48"/>
      <c r="B3" s="49" t="s">
        <v>1</v>
      </c>
      <c r="C3" s="106" t="s">
        <v>45</v>
      </c>
      <c r="D3" s="55">
        <v>20</v>
      </c>
      <c r="E3" s="64"/>
      <c r="F3" s="71" t="s">
        <v>24</v>
      </c>
      <c r="G3" s="63">
        <f>IF(F3="ja",D3,0)</f>
        <v>0</v>
      </c>
    </row>
    <row r="4" spans="1:20" ht="26.4" x14ac:dyDescent="0.25">
      <c r="A4" s="48"/>
      <c r="B4" s="18" t="s">
        <v>2</v>
      </c>
      <c r="C4" s="51" t="s">
        <v>3</v>
      </c>
      <c r="D4" s="65">
        <v>20</v>
      </c>
      <c r="E4" s="64"/>
      <c r="F4" s="71" t="s">
        <v>24</v>
      </c>
      <c r="G4" s="63">
        <f>IF(F4="ja",D4,0)</f>
        <v>0</v>
      </c>
    </row>
    <row r="5" spans="1:20" ht="14.25" x14ac:dyDescent="0.2">
      <c r="A5" s="52"/>
      <c r="B5" s="53" t="s">
        <v>4</v>
      </c>
      <c r="C5" s="54" t="s">
        <v>5</v>
      </c>
      <c r="D5" s="70">
        <v>20</v>
      </c>
      <c r="E5" s="66"/>
      <c r="F5" s="71" t="s">
        <v>24</v>
      </c>
      <c r="G5" s="67">
        <f>IF(F5="ja",D5,0)</f>
        <v>0</v>
      </c>
    </row>
    <row r="6" spans="1:20" ht="24" customHeight="1" x14ac:dyDescent="0.2">
      <c r="A6" s="45">
        <v>2</v>
      </c>
      <c r="B6" s="10" t="s">
        <v>6</v>
      </c>
      <c r="C6" s="11"/>
      <c r="D6" s="68" t="s">
        <v>15</v>
      </c>
      <c r="E6" s="47"/>
      <c r="F6" s="88"/>
      <c r="G6" s="69"/>
    </row>
    <row r="7" spans="1:20" ht="14.25" x14ac:dyDescent="0.2">
      <c r="A7" s="48"/>
      <c r="B7" s="56" t="s">
        <v>7</v>
      </c>
      <c r="C7" s="50" t="s">
        <v>27</v>
      </c>
      <c r="D7" s="55">
        <v>8</v>
      </c>
      <c r="E7" s="64"/>
      <c r="F7" s="71" t="s">
        <v>24</v>
      </c>
      <c r="G7" s="63">
        <f>IF(F7="ja",D7,0)</f>
        <v>0</v>
      </c>
    </row>
    <row r="8" spans="1:20" x14ac:dyDescent="0.25">
      <c r="A8" s="48"/>
      <c r="B8" s="57" t="s">
        <v>8</v>
      </c>
      <c r="C8" s="58" t="s">
        <v>36</v>
      </c>
      <c r="D8" s="70">
        <v>8</v>
      </c>
      <c r="E8" s="66"/>
      <c r="F8" s="71" t="s">
        <v>24</v>
      </c>
      <c r="G8" s="67">
        <f>IF(F8="ja",D8,0)</f>
        <v>0</v>
      </c>
    </row>
    <row r="9" spans="1:20" x14ac:dyDescent="0.25">
      <c r="A9" s="48"/>
      <c r="B9" s="56" t="s">
        <v>9</v>
      </c>
      <c r="C9" s="50" t="s">
        <v>28</v>
      </c>
      <c r="D9" s="70">
        <v>8</v>
      </c>
      <c r="E9" s="66"/>
      <c r="F9" s="71" t="s">
        <v>24</v>
      </c>
      <c r="G9" s="67">
        <f>IF(F9="ja",D9,0)</f>
        <v>0</v>
      </c>
    </row>
    <row r="10" spans="1:20" ht="14.25" x14ac:dyDescent="0.2">
      <c r="A10" s="52"/>
      <c r="B10" s="59" t="s">
        <v>10</v>
      </c>
      <c r="C10" s="54" t="s">
        <v>11</v>
      </c>
      <c r="D10" s="70">
        <v>8</v>
      </c>
      <c r="E10" s="66"/>
      <c r="F10" s="71" t="s">
        <v>24</v>
      </c>
      <c r="G10" s="67">
        <f t="shared" ref="G10" si="0">IF(F10="ja",D10,0)</f>
        <v>0</v>
      </c>
    </row>
    <row r="11" spans="1:20" ht="24" customHeight="1" x14ac:dyDescent="0.25">
      <c r="A11" s="45">
        <v>3</v>
      </c>
      <c r="B11" s="10" t="s">
        <v>12</v>
      </c>
      <c r="C11" s="11"/>
      <c r="D11" s="60"/>
      <c r="E11" s="47"/>
      <c r="F11" s="87"/>
      <c r="G11" s="63"/>
    </row>
    <row r="12" spans="1:20" ht="14.4" thickBot="1" x14ac:dyDescent="0.3">
      <c r="A12" s="48"/>
      <c r="B12" s="21"/>
      <c r="C12" s="21" t="s">
        <v>35</v>
      </c>
      <c r="D12" s="61">
        <v>8</v>
      </c>
      <c r="E12" s="47"/>
      <c r="F12" s="71" t="s">
        <v>24</v>
      </c>
      <c r="G12" s="63">
        <f>IF(F12="ja",D12,0)</f>
        <v>0</v>
      </c>
    </row>
    <row r="13" spans="1:20" ht="24" customHeight="1" thickTop="1" thickBot="1" x14ac:dyDescent="0.3">
      <c r="A13" s="31"/>
      <c r="B13" s="32" t="s">
        <v>16</v>
      </c>
      <c r="C13" s="33"/>
      <c r="D13" s="34">
        <f>SUM(D2:D12)</f>
        <v>100</v>
      </c>
      <c r="E13" s="35"/>
      <c r="F13" s="32"/>
      <c r="G13" s="36">
        <f>SUM(G3:G12)</f>
        <v>0</v>
      </c>
    </row>
    <row r="14" spans="1:20" s="3" customFormat="1" ht="15" thickBot="1" x14ac:dyDescent="0.25">
      <c r="A14" s="4"/>
      <c r="B14" s="2"/>
      <c r="C14" s="1"/>
      <c r="D14" s="5"/>
      <c r="E14" s="4"/>
      <c r="F14" s="2"/>
      <c r="G14" s="37"/>
      <c r="H14" s="1"/>
      <c r="I14" s="1"/>
      <c r="J14" s="1"/>
      <c r="K14" s="1"/>
      <c r="L14" s="1"/>
      <c r="M14" s="1"/>
      <c r="N14" s="1"/>
      <c r="O14" s="1"/>
      <c r="P14" s="1"/>
      <c r="Q14" s="1"/>
      <c r="R14" s="1"/>
      <c r="S14" s="1"/>
      <c r="T14" s="1"/>
    </row>
    <row r="15" spans="1:20" s="3" customFormat="1" x14ac:dyDescent="0.25">
      <c r="A15" s="6"/>
      <c r="B15" s="2"/>
      <c r="C15" s="7" t="s">
        <v>17</v>
      </c>
      <c r="D15" s="73">
        <v>90</v>
      </c>
      <c r="E15" s="6"/>
      <c r="F15" s="80" t="s">
        <v>29</v>
      </c>
      <c r="G15" s="81" t="s">
        <v>20</v>
      </c>
      <c r="H15" s="1"/>
      <c r="I15" s="1"/>
      <c r="J15" s="1"/>
      <c r="K15" s="1"/>
      <c r="L15" s="1"/>
      <c r="M15" s="1"/>
      <c r="N15" s="1"/>
      <c r="O15" s="1"/>
      <c r="P15" s="1"/>
      <c r="Q15" s="1"/>
      <c r="R15" s="1"/>
      <c r="S15" s="1"/>
      <c r="T15" s="1"/>
    </row>
    <row r="16" spans="1:20" s="3" customFormat="1" ht="14.25" x14ac:dyDescent="0.2">
      <c r="A16" s="72" t="s">
        <v>24</v>
      </c>
      <c r="B16" s="2"/>
      <c r="C16" s="1"/>
      <c r="D16" s="5"/>
      <c r="E16" s="6"/>
      <c r="F16" s="38" t="s">
        <v>18</v>
      </c>
      <c r="G16" s="82">
        <v>0.5</v>
      </c>
      <c r="H16" s="1"/>
      <c r="I16" s="1"/>
      <c r="J16" s="1"/>
      <c r="K16" s="1"/>
      <c r="L16" s="1"/>
      <c r="M16" s="1"/>
      <c r="N16" s="1"/>
      <c r="O16" s="1"/>
      <c r="P16" s="1"/>
      <c r="Q16" s="1"/>
      <c r="R16" s="1"/>
      <c r="S16" s="1"/>
      <c r="T16" s="1"/>
    </row>
    <row r="17" spans="1:20" s="3" customFormat="1" x14ac:dyDescent="0.25">
      <c r="A17" s="72" t="s">
        <v>25</v>
      </c>
      <c r="B17" s="2"/>
      <c r="C17" s="8" t="s">
        <v>20</v>
      </c>
      <c r="D17" s="39">
        <f>F21+F22+F23</f>
        <v>0</v>
      </c>
      <c r="E17" s="6"/>
      <c r="F17" s="38" t="s">
        <v>19</v>
      </c>
      <c r="G17" s="82">
        <v>0.25</v>
      </c>
      <c r="H17" s="44"/>
      <c r="I17" s="44"/>
      <c r="J17" s="44"/>
      <c r="K17" s="44"/>
      <c r="L17" s="1"/>
      <c r="M17" s="1"/>
      <c r="N17" s="1"/>
      <c r="O17" s="1"/>
      <c r="P17" s="1"/>
      <c r="Q17" s="1"/>
      <c r="R17" s="1"/>
      <c r="S17" s="1"/>
      <c r="T17" s="1"/>
    </row>
    <row r="18" spans="1:20" s="3" customFormat="1" ht="15" thickBot="1" x14ac:dyDescent="0.25">
      <c r="A18" s="72" t="s">
        <v>26</v>
      </c>
      <c r="B18" s="2"/>
      <c r="E18" s="6"/>
      <c r="F18" s="40" t="s">
        <v>21</v>
      </c>
      <c r="G18" s="83">
        <v>0.1</v>
      </c>
      <c r="H18" s="1"/>
      <c r="I18" s="1"/>
      <c r="J18" s="1"/>
      <c r="K18" s="44"/>
      <c r="L18" s="1"/>
      <c r="M18" s="1"/>
      <c r="N18" s="1"/>
      <c r="O18" s="1"/>
      <c r="P18" s="1"/>
      <c r="Q18" s="1"/>
      <c r="R18" s="1"/>
      <c r="S18" s="1"/>
      <c r="T18" s="1"/>
    </row>
    <row r="19" spans="1:20" s="3" customFormat="1" ht="15" x14ac:dyDescent="0.25">
      <c r="A19" s="6"/>
      <c r="B19" s="2"/>
      <c r="C19" s="41" t="s">
        <v>30</v>
      </c>
      <c r="D19" s="42">
        <f>D15+D17</f>
        <v>90</v>
      </c>
      <c r="E19" s="5"/>
      <c r="F19" s="93"/>
      <c r="G19" s="94"/>
      <c r="H19" s="44"/>
      <c r="I19" s="1"/>
      <c r="J19" s="1"/>
      <c r="K19" s="1"/>
      <c r="L19" s="44"/>
      <c r="M19" s="1"/>
      <c r="N19" s="1"/>
      <c r="O19" s="1"/>
      <c r="P19" s="1"/>
      <c r="Q19" s="1"/>
      <c r="R19" s="1"/>
      <c r="S19" s="1"/>
      <c r="T19" s="1"/>
    </row>
    <row r="20" spans="1:20" s="3" customFormat="1" ht="14.25" x14ac:dyDescent="0.2">
      <c r="A20" s="6"/>
      <c r="B20" s="2"/>
      <c r="C20" s="9"/>
      <c r="D20" s="5"/>
      <c r="E20" s="5"/>
      <c r="F20" s="107" t="s">
        <v>22</v>
      </c>
      <c r="G20" s="107"/>
      <c r="H20" s="44"/>
      <c r="I20" s="44"/>
      <c r="J20" s="44"/>
      <c r="K20" s="44"/>
      <c r="L20" s="1"/>
      <c r="M20" s="1"/>
      <c r="N20" s="1"/>
      <c r="O20" s="1"/>
      <c r="P20" s="1"/>
      <c r="Q20" s="1"/>
      <c r="R20" s="1"/>
      <c r="S20" s="1"/>
      <c r="T20" s="1"/>
    </row>
    <row r="21" spans="1:20" s="3" customFormat="1" ht="14.25" x14ac:dyDescent="0.2">
      <c r="A21" s="6"/>
      <c r="B21" s="2"/>
      <c r="E21" s="5"/>
      <c r="F21" s="107">
        <f>IF(G13&gt;89,-D15*G16,0)</f>
        <v>0</v>
      </c>
      <c r="G21" s="107"/>
      <c r="H21" s="44"/>
      <c r="I21" s="44"/>
      <c r="J21" s="44"/>
      <c r="K21" s="44"/>
      <c r="L21" s="1"/>
      <c r="M21" s="1"/>
      <c r="N21" s="1"/>
      <c r="O21" s="1"/>
      <c r="P21" s="1"/>
      <c r="Q21" s="1"/>
      <c r="R21" s="1"/>
      <c r="S21" s="1"/>
      <c r="T21" s="1"/>
    </row>
    <row r="22" spans="1:20" s="3" customFormat="1" ht="14.25" x14ac:dyDescent="0.2">
      <c r="A22" s="6"/>
      <c r="B22" s="2"/>
      <c r="E22" s="6"/>
      <c r="F22" s="107">
        <f>IF(AND(G13&gt;75,G13&lt;90),-D15*G17,0)</f>
        <v>0</v>
      </c>
      <c r="G22" s="107"/>
      <c r="H22" s="44"/>
      <c r="I22" s="44"/>
      <c r="J22" s="44"/>
      <c r="K22" s="44"/>
      <c r="L22" s="1"/>
      <c r="M22" s="1"/>
      <c r="N22" s="1"/>
      <c r="O22" s="1"/>
      <c r="P22" s="1"/>
      <c r="Q22" s="1"/>
      <c r="R22" s="1"/>
      <c r="S22" s="1"/>
      <c r="T22" s="1"/>
    </row>
    <row r="23" spans="1:20" s="3" customFormat="1" ht="14.25" x14ac:dyDescent="0.2">
      <c r="A23" s="6"/>
      <c r="B23" s="2"/>
      <c r="C23" s="2"/>
      <c r="D23" s="1"/>
      <c r="E23" s="6"/>
      <c r="F23" s="107">
        <f>IF(AND(G13&gt;59,G13&lt;76),-D15*G18,0)</f>
        <v>0</v>
      </c>
      <c r="G23" s="107"/>
      <c r="H23" s="1"/>
      <c r="I23" s="1"/>
      <c r="J23" s="1"/>
      <c r="K23" s="1"/>
      <c r="L23" s="1"/>
      <c r="M23" s="1"/>
      <c r="N23" s="1"/>
      <c r="O23" s="1"/>
      <c r="P23" s="1"/>
      <c r="Q23" s="1"/>
      <c r="R23" s="1"/>
      <c r="S23" s="1"/>
      <c r="T23" s="1"/>
    </row>
    <row r="24" spans="1:20" ht="14.25" x14ac:dyDescent="0.2">
      <c r="F24" s="95"/>
      <c r="G24" s="95"/>
    </row>
    <row r="25" spans="1:20" ht="14.25" x14ac:dyDescent="0.2">
      <c r="F25" s="92"/>
      <c r="G25" s="92"/>
    </row>
  </sheetData>
  <mergeCells count="5">
    <mergeCell ref="F22:G22"/>
    <mergeCell ref="F23:G23"/>
    <mergeCell ref="B1:C1"/>
    <mergeCell ref="F20:G20"/>
    <mergeCell ref="F21:G21"/>
  </mergeCells>
  <conditionalFormatting sqref="F3">
    <cfRule type="cellIs" dxfId="23" priority="43" operator="equal">
      <formula>$A$18</formula>
    </cfRule>
    <cfRule type="cellIs" dxfId="22" priority="44" operator="equal">
      <formula>$A$17</formula>
    </cfRule>
    <cfRule type="cellIs" dxfId="21" priority="45" operator="equal">
      <formula>$A$16</formula>
    </cfRule>
  </conditionalFormatting>
  <conditionalFormatting sqref="F4">
    <cfRule type="cellIs" dxfId="20" priority="19" operator="equal">
      <formula>$A$18</formula>
    </cfRule>
    <cfRule type="cellIs" dxfId="19" priority="20" operator="equal">
      <formula>$A$17</formula>
    </cfRule>
    <cfRule type="cellIs" dxfId="18" priority="21" operator="equal">
      <formula>$A$16</formula>
    </cfRule>
  </conditionalFormatting>
  <conditionalFormatting sqref="F5">
    <cfRule type="cellIs" dxfId="17" priority="16" operator="equal">
      <formula>$A$18</formula>
    </cfRule>
    <cfRule type="cellIs" dxfId="16" priority="17" operator="equal">
      <formula>$A$17</formula>
    </cfRule>
    <cfRule type="cellIs" dxfId="15" priority="18" operator="equal">
      <formula>$A$16</formula>
    </cfRule>
  </conditionalFormatting>
  <conditionalFormatting sqref="F7">
    <cfRule type="cellIs" dxfId="14" priority="13" operator="equal">
      <formula>$A$18</formula>
    </cfRule>
    <cfRule type="cellIs" dxfId="13" priority="14" operator="equal">
      <formula>$A$17</formula>
    </cfRule>
    <cfRule type="cellIs" dxfId="12" priority="15" operator="equal">
      <formula>$A$16</formula>
    </cfRule>
  </conditionalFormatting>
  <conditionalFormatting sqref="F8">
    <cfRule type="cellIs" dxfId="11" priority="10" operator="equal">
      <formula>$A$18</formula>
    </cfRule>
    <cfRule type="cellIs" dxfId="10" priority="11" operator="equal">
      <formula>$A$17</formula>
    </cfRule>
    <cfRule type="cellIs" dxfId="9" priority="12" operator="equal">
      <formula>$A$16</formula>
    </cfRule>
  </conditionalFormatting>
  <conditionalFormatting sqref="F9">
    <cfRule type="cellIs" dxfId="8" priority="7" operator="equal">
      <formula>$A$18</formula>
    </cfRule>
    <cfRule type="cellIs" dxfId="7" priority="8" operator="equal">
      <formula>$A$17</formula>
    </cfRule>
    <cfRule type="cellIs" dxfId="6" priority="9" operator="equal">
      <formula>$A$16</formula>
    </cfRule>
  </conditionalFormatting>
  <conditionalFormatting sqref="F10">
    <cfRule type="cellIs" dxfId="5" priority="4" operator="equal">
      <formula>$A$18</formula>
    </cfRule>
    <cfRule type="cellIs" dxfId="4" priority="5" operator="equal">
      <formula>$A$17</formula>
    </cfRule>
    <cfRule type="cellIs" dxfId="3" priority="6" operator="equal">
      <formula>$A$16</formula>
    </cfRule>
  </conditionalFormatting>
  <conditionalFormatting sqref="F12">
    <cfRule type="cellIs" dxfId="2" priority="1" operator="equal">
      <formula>$A$18</formula>
    </cfRule>
    <cfRule type="cellIs" dxfId="1" priority="2" operator="equal">
      <formula>$A$17</formula>
    </cfRule>
    <cfRule type="cellIs" dxfId="0" priority="3" operator="equal">
      <formula>$A$16</formula>
    </cfRule>
  </conditionalFormatting>
  <dataValidations count="1">
    <dataValidation type="list" allowBlank="1" showInputMessage="1" showErrorMessage="1" sqref="F3 F4 F5 F7 F8 F9 F10 F12">
      <formula1>$A$16:$A$18</formula1>
    </dataValidation>
  </dataValidations>
  <printOptions horizontalCentered="1" verticalCentered="1"/>
  <pageMargins left="0.70866141732283472" right="0.70866141732283472" top="0.78740157480314965" bottom="0.78740157480314965" header="0.31496062992125984" footer="0.31496062992125984"/>
  <pageSetup paperSize="9" scale="87" orientation="landscape" r:id="rId1"/>
  <headerFooter>
    <oddHeader>&amp;C&amp;"Arial,Fett"&amp;12Anlage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39997558519241921"/>
    <pageSetUpPr fitToPage="1"/>
  </sheetPr>
  <dimension ref="A1:G24"/>
  <sheetViews>
    <sheetView showGridLines="0" tabSelected="1" topLeftCell="A4" zoomScale="90" zoomScaleNormal="90" workbookViewId="0">
      <selection activeCell="G9" sqref="G9"/>
    </sheetView>
  </sheetViews>
  <sheetFormatPr baseColWidth="10" defaultRowHeight="13.8" x14ac:dyDescent="0.25"/>
  <cols>
    <col min="1" max="1" width="5" customWidth="1"/>
    <col min="2" max="2" width="4.09765625" customWidth="1"/>
    <col min="3" max="3" width="68" customWidth="1"/>
    <col min="4" max="4" width="85" customWidth="1"/>
  </cols>
  <sheetData>
    <row r="1" spans="1:7" ht="30.75" customHeight="1" thickTop="1" thickBot="1" x14ac:dyDescent="0.3">
      <c r="A1" s="109" t="s">
        <v>32</v>
      </c>
      <c r="B1" s="110"/>
      <c r="C1" s="110"/>
      <c r="D1" s="111"/>
    </row>
    <row r="2" spans="1:7" ht="24" customHeight="1" thickTop="1" x14ac:dyDescent="0.2">
      <c r="A2" s="89">
        <v>1</v>
      </c>
      <c r="B2" s="105" t="s">
        <v>37</v>
      </c>
      <c r="C2" s="21"/>
      <c r="D2" s="12"/>
    </row>
    <row r="3" spans="1:7" ht="42" customHeight="1" x14ac:dyDescent="0.25">
      <c r="A3" s="13"/>
      <c r="B3" s="14" t="s">
        <v>1</v>
      </c>
      <c r="C3" s="15" t="s">
        <v>38</v>
      </c>
      <c r="D3" s="84" t="s">
        <v>39</v>
      </c>
    </row>
    <row r="4" spans="1:7" ht="129.75" customHeight="1" x14ac:dyDescent="0.25">
      <c r="A4" s="13"/>
      <c r="B4" s="16" t="s">
        <v>2</v>
      </c>
      <c r="C4" s="17" t="s">
        <v>33</v>
      </c>
      <c r="D4" s="84" t="s">
        <v>40</v>
      </c>
    </row>
    <row r="5" spans="1:7" ht="30.75" customHeight="1" thickBot="1" x14ac:dyDescent="0.3">
      <c r="A5" s="99"/>
      <c r="B5" s="100" t="s">
        <v>4</v>
      </c>
      <c r="C5" s="101" t="s">
        <v>5</v>
      </c>
      <c r="D5" s="102" t="s">
        <v>31</v>
      </c>
    </row>
    <row r="6" spans="1:7" ht="24" customHeight="1" x14ac:dyDescent="0.2">
      <c r="A6" s="89">
        <v>2</v>
      </c>
      <c r="B6" s="90" t="s">
        <v>6</v>
      </c>
      <c r="C6" s="21"/>
      <c r="D6" s="91"/>
    </row>
    <row r="7" spans="1:7" ht="26.4" x14ac:dyDescent="0.25">
      <c r="A7" s="13"/>
      <c r="B7" s="18" t="s">
        <v>7</v>
      </c>
      <c r="C7" s="15" t="s">
        <v>27</v>
      </c>
      <c r="D7" s="84" t="s">
        <v>41</v>
      </c>
    </row>
    <row r="8" spans="1:7" ht="32.25" customHeight="1" x14ac:dyDescent="0.25">
      <c r="A8" s="13"/>
      <c r="B8" s="19" t="s">
        <v>8</v>
      </c>
      <c r="C8" s="20" t="s">
        <v>36</v>
      </c>
      <c r="D8" s="85" t="s">
        <v>42</v>
      </c>
    </row>
    <row r="9" spans="1:7" ht="28.5" customHeight="1" x14ac:dyDescent="0.25">
      <c r="A9" s="13"/>
      <c r="B9" s="18" t="s">
        <v>9</v>
      </c>
      <c r="C9" s="15" t="s">
        <v>28</v>
      </c>
      <c r="D9" s="84" t="s">
        <v>43</v>
      </c>
    </row>
    <row r="10" spans="1:7" ht="27" thickBot="1" x14ac:dyDescent="0.3">
      <c r="A10" s="99"/>
      <c r="B10" s="100" t="s">
        <v>10</v>
      </c>
      <c r="C10" s="103" t="s">
        <v>11</v>
      </c>
      <c r="D10" s="104" t="s">
        <v>44</v>
      </c>
    </row>
    <row r="11" spans="1:7" ht="24" customHeight="1" x14ac:dyDescent="0.25">
      <c r="A11" s="89">
        <v>3</v>
      </c>
      <c r="B11" s="90" t="s">
        <v>12</v>
      </c>
      <c r="C11" s="21"/>
      <c r="D11" s="91"/>
    </row>
    <row r="12" spans="1:7" ht="66.599999999999994" thickBot="1" x14ac:dyDescent="0.3">
      <c r="A12" s="22"/>
      <c r="B12" s="23"/>
      <c r="C12" s="24" t="s">
        <v>35</v>
      </c>
      <c r="D12" s="86" t="s">
        <v>46</v>
      </c>
    </row>
    <row r="13" spans="1:7" ht="14.4" thickTop="1" x14ac:dyDescent="0.25">
      <c r="A13" s="96"/>
      <c r="B13" s="97"/>
      <c r="C13" s="96"/>
      <c r="D13" s="26"/>
    </row>
    <row r="14" spans="1:7" x14ac:dyDescent="0.25">
      <c r="A14" s="96"/>
      <c r="B14" s="98"/>
      <c r="C14" s="96"/>
      <c r="D14" s="74"/>
    </row>
    <row r="15" spans="1:7" x14ac:dyDescent="0.25">
      <c r="F15" s="25"/>
      <c r="G15" s="25"/>
    </row>
    <row r="16" spans="1:7" x14ac:dyDescent="0.25">
      <c r="F16" s="25"/>
    </row>
    <row r="17" spans="1:4" x14ac:dyDescent="0.25">
      <c r="A17" s="27"/>
      <c r="B17" s="25"/>
      <c r="D17" s="76"/>
    </row>
    <row r="18" spans="1:4" x14ac:dyDescent="0.25">
      <c r="A18" s="27"/>
      <c r="B18" s="25"/>
      <c r="C18" s="25"/>
      <c r="D18" s="76"/>
    </row>
    <row r="19" spans="1:4" x14ac:dyDescent="0.25">
      <c r="A19" s="27"/>
      <c r="B19" s="25"/>
      <c r="C19" s="77"/>
      <c r="D19" s="75"/>
    </row>
    <row r="20" spans="1:4" x14ac:dyDescent="0.25">
      <c r="A20" s="27"/>
      <c r="B20" s="25"/>
      <c r="C20" s="28"/>
      <c r="D20" s="76"/>
    </row>
    <row r="21" spans="1:4" x14ac:dyDescent="0.25">
      <c r="A21" s="27"/>
      <c r="B21" s="25"/>
      <c r="C21" s="25"/>
      <c r="D21" s="76"/>
    </row>
    <row r="22" spans="1:4" x14ac:dyDescent="0.25">
      <c r="A22" s="27"/>
      <c r="B22" s="25"/>
      <c r="C22" s="78"/>
      <c r="D22" s="79"/>
    </row>
    <row r="23" spans="1:4" x14ac:dyDescent="0.25">
      <c r="A23" s="27"/>
      <c r="B23" s="25"/>
      <c r="C23" s="78"/>
      <c r="D23" s="25"/>
    </row>
    <row r="24" spans="1:4" x14ac:dyDescent="0.25">
      <c r="A24" s="27"/>
      <c r="B24" s="25"/>
      <c r="C24" s="25"/>
      <c r="D24" s="25"/>
    </row>
  </sheetData>
  <mergeCells count="1">
    <mergeCell ref="A1:D1"/>
  </mergeCells>
  <printOptions horizontalCentered="1" verticalCentered="1"/>
  <pageMargins left="0.70866141732283472" right="0.70866141732283472" top="0.78740157480314965" bottom="0.78740157480314965" header="0.31496062992125984" footer="0.31496062992125984"/>
  <pageSetup paperSize="9" scale="69" orientation="landscape" r:id="rId1"/>
  <headerFooter>
    <oddHeader>&amp;C&amp;"Arial,Fett"&amp;12Anlage ./3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Berechnung</vt:lpstr>
      <vt:lpstr>Erläuterungen</vt:lpstr>
      <vt:lpstr>Berechnung!Druckbereich</vt:lpstr>
      <vt:lpstr>Erläuterungen!Druckbereich</vt:lpstr>
    </vt:vector>
  </TitlesOfParts>
  <Company>OEBB-IKT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Nicole (Rail Cargo)</dc:creator>
  <cp:lastModifiedBy>Schiebinger Corinna (Rail Cargo)</cp:lastModifiedBy>
  <cp:lastPrinted>2017-04-04T06:28:57Z</cp:lastPrinted>
  <dcterms:created xsi:type="dcterms:W3CDTF">2015-07-14T06:15:18Z</dcterms:created>
  <dcterms:modified xsi:type="dcterms:W3CDTF">2018-05-28T06:41:07Z</dcterms:modified>
</cp:coreProperties>
</file>